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C:\Users\mmrzo\OneDrive\Робочий стіл\РОВ\ММР ЗО\СЕССИЯ\Рішення\50 сесія\бюджет\"/>
    </mc:Choice>
  </mc:AlternateContent>
  <xr:revisionPtr revIDLastSave="0" documentId="8_{BB343742-A298-4539-856A-F3DEE565054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Лист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3" i="1" l="1"/>
  <c r="C37" i="1"/>
  <c r="F39" i="1" l="1"/>
  <c r="F33" i="1"/>
  <c r="E30" i="1"/>
  <c r="E39" i="1"/>
  <c r="D34" i="1"/>
  <c r="D33" i="1" s="1"/>
  <c r="D40" i="1"/>
  <c r="D38" i="1"/>
  <c r="F30" i="1" l="1"/>
  <c r="C40" i="1"/>
  <c r="C36" i="1"/>
  <c r="C38" i="1"/>
  <c r="C35" i="1"/>
  <c r="E27" i="1"/>
  <c r="D31" i="1"/>
  <c r="C31" i="1"/>
  <c r="C32" i="1"/>
  <c r="C34" i="1"/>
  <c r="D27" i="1"/>
  <c r="D26" i="1"/>
  <c r="D17" i="1"/>
  <c r="C17" i="1" s="1"/>
  <c r="D16" i="1"/>
  <c r="D22" i="1"/>
  <c r="C22" i="1" s="1"/>
  <c r="E22" i="1"/>
  <c r="E17" i="1"/>
  <c r="E16" i="1" s="1"/>
  <c r="F27" i="1"/>
  <c r="F26" i="1"/>
  <c r="F25" i="1"/>
  <c r="F22" i="1"/>
  <c r="C28" i="1"/>
  <c r="C24" i="1"/>
  <c r="C23" i="1"/>
  <c r="C20" i="1"/>
  <c r="C19" i="1"/>
  <c r="C18" i="1"/>
  <c r="F17" i="1"/>
  <c r="F16" i="1"/>
  <c r="F15" i="1"/>
  <c r="F29" i="1" l="1"/>
  <c r="F41" i="1" s="1"/>
  <c r="C27" i="1"/>
  <c r="D21" i="1"/>
  <c r="C21" i="1" s="1"/>
  <c r="C16" i="1"/>
  <c r="E15" i="1"/>
  <c r="E26" i="1"/>
  <c r="E25" i="1" s="1"/>
  <c r="E29" i="1" s="1"/>
  <c r="E41" i="1" s="1"/>
  <c r="D25" i="1"/>
  <c r="C25" i="1" s="1"/>
  <c r="C33" i="1"/>
  <c r="D39" i="1"/>
  <c r="D15" i="1" l="1"/>
  <c r="C15" i="1" s="1"/>
  <c r="D29" i="1"/>
  <c r="C29" i="1" s="1"/>
  <c r="C26" i="1"/>
  <c r="D30" i="1"/>
  <c r="C39" i="1"/>
  <c r="D41" i="1" l="1"/>
  <c r="C41" i="1" s="1"/>
  <c r="C30" i="1"/>
</calcChain>
</file>

<file path=xl/sharedStrings.xml><?xml version="1.0" encoding="utf-8"?>
<sst xmlns="http://schemas.openxmlformats.org/spreadsheetml/2006/main" count="48" uniqueCount="48">
  <si>
    <t>Код</t>
  </si>
  <si>
    <t>Податкові надходження</t>
  </si>
  <si>
    <t>Податки на доходи, податки на прибуток, податки на збільшення ринкової вартості</t>
  </si>
  <si>
    <t>Неподаткові надходження</t>
  </si>
  <si>
    <t>Власні надходження бюджетних установ</t>
  </si>
  <si>
    <t>Разом доходів</t>
  </si>
  <si>
    <t>Додаток 1</t>
  </si>
  <si>
    <t>Спеціальний фонд</t>
  </si>
  <si>
    <t xml:space="preserve">Мелітопольської міської ради </t>
  </si>
  <si>
    <t>(грн.)</t>
  </si>
  <si>
    <t>у т. ч. бюджет розвитку</t>
  </si>
  <si>
    <t>Єдиний податок</t>
  </si>
  <si>
    <t>Єдиний податок з юридичних осіб</t>
  </si>
  <si>
    <t>Єдиний податок  з фізичних осіб</t>
  </si>
  <si>
    <t>Надходження від плати за послуги, що надаються бюджетними установами згідно із законодавством</t>
  </si>
  <si>
    <t>Плата за послуги, що надаються бюджетними установами згідно з їх основною діяльністю</t>
  </si>
  <si>
    <t xml:space="preserve">Податок на доходи фізичних осіб, що сплачується фізичними особами за результатами річного декларування 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</si>
  <si>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</si>
  <si>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осіб, що сплачується податковими агентами, із доходів платника податку інших, ніж заробітна плата</t>
  </si>
  <si>
    <t>Податок та збір на доходи фізичних осіб</t>
  </si>
  <si>
    <t xml:space="preserve"> Загальний фонд</t>
  </si>
  <si>
    <t>Офіційні трансферти</t>
  </si>
  <si>
    <t>Дотації з державного бюджету місцевим бюджетам</t>
  </si>
  <si>
    <t xml:space="preserve"> Найменування  згідно з   Класифікацією доходів бюджету</t>
  </si>
  <si>
    <t>Усього</t>
  </si>
  <si>
    <t>усього</t>
  </si>
  <si>
    <t>Усього доходів (без урахування міжбюджетних трансфертів)</t>
  </si>
  <si>
    <t>(код бюджету)</t>
  </si>
  <si>
    <t>Субвенції  з державного бюджету місцевим бюджетам</t>
  </si>
  <si>
    <t>41033900</t>
  </si>
  <si>
    <t>Освітня субвенція з державного бюджету місцевим бюджетам</t>
  </si>
  <si>
    <t>Додаткова дотація з державного бюджету місцевим бюджетам на здійснення повноважень органів місцевого самоврядування на деокупованих, тимчасово окупованих та інших територіях України, що зазнали негативного впливу у зв’язку з повномасштабною збройною агресією Російської Федерації</t>
  </si>
  <si>
    <t>Місцеві податки та збори, що сплачуються (перераховуються) згідно з Податковим кодексом України</t>
  </si>
  <si>
    <t>Субвенції  з місцевих бюджетів іншим місцевим бюджетам</t>
  </si>
  <si>
    <t>Субвенція з місцевого бюджету на здійснення переданих видатків у сфері освіти за рахунок коштів освітньої субвенції</t>
  </si>
  <si>
    <t>Олена МІХАЛЬОВА</t>
  </si>
  <si>
    <t>Доходи місцевого бюджету  на 2025 рік</t>
  </si>
  <si>
    <t>0856800000</t>
  </si>
  <si>
    <t xml:space="preserve">Виконуючий обов’язки начальника
фінансового управління	, заступник 
начальника фінансового управління Мелітопольської міської ради </t>
  </si>
  <si>
    <t xml:space="preserve">Секретар Мелітопольської міської ради	</t>
  </si>
  <si>
    <t>Роман РОМАНОВ</t>
  </si>
  <si>
    <t>Субвенція з державного бюджету місцевим бюджетам на надання державної підтримки особам з особливими освітніми потребами</t>
  </si>
  <si>
    <t>Субвенція з державного бюджету місцевим бюджетам на здійснення доплат педагогічним працівникам закладів загальної середньої освіти</t>
  </si>
  <si>
    <t>Субвенція з державного бюджету місцевим бюджетам на реалізацію публічного інвестиційного проекту на забезпечення якісної, сучасної та доступної загальної середньої освіти «Нова українська школа»</t>
  </si>
  <si>
    <t>Запорізької області VIII скликання</t>
  </si>
  <si>
    <t>до рішення _____ сесії</t>
  </si>
  <si>
    <t>від __________ №______</t>
  </si>
  <si>
    <t>Субвенція з державного бюджету місцевим бюджетам на покращення якості гарячого харчування та фінансування харчування учнів початкових класів закладів загальної середньої освіти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</si>
</sst>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0"/>
      <name val="Arial Cyr"/>
      <charset val="204"/>
    </font>
    <font>
      <sz val="10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Arial"/>
      <family val="2"/>
      <charset val="204"/>
    </font>
    <font>
      <sz val="8"/>
      <name val="Arial Cyr"/>
      <charset val="204"/>
    </font>
    <font>
      <b/>
      <sz val="8"/>
      <name val="Arial"/>
      <family val="2"/>
      <charset val="204"/>
    </font>
    <font>
      <sz val="10"/>
      <name val="Arial"/>
      <family val="2"/>
      <charset val="204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u/>
      <sz val="12"/>
      <name val="Arial"/>
      <family val="2"/>
    </font>
    <font>
      <b/>
      <sz val="8"/>
      <name val="Times New Roman"/>
      <family val="1"/>
      <charset val="204"/>
    </font>
    <font>
      <b/>
      <sz val="8"/>
      <name val="Tahoma"/>
      <family val="2"/>
    </font>
    <font>
      <sz val="10"/>
      <name val="Arial Cyr"/>
      <family val="2"/>
      <charset val="204"/>
    </font>
    <font>
      <b/>
      <sz val="8"/>
      <name val="Arial Cyr"/>
      <charset val="204"/>
    </font>
    <font>
      <sz val="7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2" fillId="0" borderId="0"/>
    <xf numFmtId="0" fontId="19" fillId="0" borderId="0"/>
  </cellStyleXfs>
  <cellXfs count="65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/>
    <xf numFmtId="4" fontId="1" fillId="0" borderId="0" xfId="0" applyNumberFormat="1" applyFont="1"/>
    <xf numFmtId="0" fontId="7" fillId="0" borderId="1" xfId="0" applyFont="1" applyBorder="1" applyAlignment="1">
      <alignment wrapText="1"/>
    </xf>
    <xf numFmtId="0" fontId="11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1" fillId="0" borderId="0" xfId="0" applyFont="1" applyAlignment="1">
      <alignment horizontal="right"/>
    </xf>
    <xf numFmtId="0" fontId="12" fillId="0" borderId="0" xfId="0" applyFont="1"/>
    <xf numFmtId="4" fontId="11" fillId="0" borderId="1" xfId="0" applyNumberFormat="1" applyFont="1" applyBorder="1" applyAlignment="1">
      <alignment horizontal="center"/>
    </xf>
    <xf numFmtId="4" fontId="9" fillId="0" borderId="1" xfId="0" applyNumberFormat="1" applyFont="1" applyBorder="1" applyAlignment="1">
      <alignment horizontal="center"/>
    </xf>
    <xf numFmtId="0" fontId="14" fillId="0" borderId="0" xfId="0" applyFont="1"/>
    <xf numFmtId="0" fontId="14" fillId="0" borderId="0" xfId="0" applyFont="1" applyAlignment="1">
      <alignment wrapText="1"/>
    </xf>
    <xf numFmtId="4" fontId="14" fillId="0" borderId="0" xfId="0" applyNumberFormat="1" applyFont="1"/>
    <xf numFmtId="49" fontId="3" fillId="0" borderId="0" xfId="0" applyNumberFormat="1" applyFont="1"/>
    <xf numFmtId="0" fontId="7" fillId="0" borderId="1" xfId="0" applyFont="1" applyBorder="1" applyAlignment="1">
      <alignment horizontal="left" wrapText="1"/>
    </xf>
    <xf numFmtId="4" fontId="7" fillId="0" borderId="1" xfId="0" applyNumberFormat="1" applyFont="1" applyBorder="1" applyAlignment="1">
      <alignment horizontal="center"/>
    </xf>
    <xf numFmtId="4" fontId="8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wrapText="1"/>
    </xf>
    <xf numFmtId="4" fontId="10" fillId="0" borderId="1" xfId="0" applyNumberFormat="1" applyFont="1" applyBorder="1" applyAlignment="1">
      <alignment horizontal="center"/>
    </xf>
    <xf numFmtId="4" fontId="17" fillId="0" borderId="1" xfId="0" applyNumberFormat="1" applyFont="1" applyBorder="1" applyAlignment="1">
      <alignment horizontal="center"/>
    </xf>
    <xf numFmtId="0" fontId="17" fillId="0" borderId="1" xfId="0" applyFont="1" applyBorder="1" applyAlignment="1">
      <alignment wrapText="1"/>
    </xf>
    <xf numFmtId="49" fontId="12" fillId="0" borderId="0" xfId="0" applyNumberFormat="1" applyFont="1" applyAlignment="1">
      <alignment horizontal="center" vertical="top"/>
    </xf>
    <xf numFmtId="0" fontId="5" fillId="0" borderId="0" xfId="0" applyFont="1" applyAlignment="1">
      <alignment horizontal="center"/>
    </xf>
    <xf numFmtId="0" fontId="7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8" fillId="0" borderId="1" xfId="0" applyFont="1" applyBorder="1" applyAlignment="1">
      <alignment vertical="center" wrapText="1"/>
    </xf>
    <xf numFmtId="0" fontId="15" fillId="0" borderId="0" xfId="2" applyFont="1"/>
    <xf numFmtId="4" fontId="15" fillId="0" borderId="0" xfId="2" applyNumberFormat="1" applyFont="1"/>
    <xf numFmtId="0" fontId="15" fillId="0" borderId="0" xfId="2" applyFont="1" applyAlignment="1">
      <alignment horizontal="right"/>
    </xf>
    <xf numFmtId="0" fontId="14" fillId="0" borderId="0" xfId="2" applyFont="1" applyAlignment="1">
      <alignment horizontal="right"/>
    </xf>
    <xf numFmtId="0" fontId="15" fillId="0" borderId="0" xfId="1" applyFont="1" applyAlignment="1">
      <alignment vertical="center" wrapText="1"/>
    </xf>
    <xf numFmtId="1" fontId="18" fillId="0" borderId="1" xfId="0" applyNumberFormat="1" applyFont="1" applyBorder="1" applyAlignment="1">
      <alignment horizontal="right" vertical="top"/>
    </xf>
    <xf numFmtId="0" fontId="18" fillId="0" borderId="1" xfId="0" applyFont="1" applyBorder="1" applyAlignment="1">
      <alignment wrapText="1"/>
    </xf>
    <xf numFmtId="0" fontId="5" fillId="0" borderId="0" xfId="0" applyFont="1"/>
    <xf numFmtId="0" fontId="8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vertical="center" wrapText="1"/>
    </xf>
    <xf numFmtId="0" fontId="23" fillId="0" borderId="0" xfId="1" applyFont="1"/>
    <xf numFmtId="0" fontId="21" fillId="0" borderId="0" xfId="0" applyFont="1"/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5" fillId="0" borderId="0" xfId="2" applyFont="1" applyAlignment="1">
      <alignment horizontal="right" wrapText="1"/>
    </xf>
    <xf numFmtId="0" fontId="19" fillId="0" borderId="0" xfId="2" applyAlignment="1">
      <alignment horizontal="right" wrapText="1"/>
    </xf>
    <xf numFmtId="0" fontId="15" fillId="0" borderId="0" xfId="1" applyFont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49" fontId="16" fillId="0" borderId="0" xfId="0" applyNumberFormat="1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3">
    <cellStyle name="Звичайний" xfId="0" builtinId="0"/>
    <cellStyle name="Обычный 2" xfId="1" xr:uid="{00000000-0005-0000-0000-000001000000}"/>
    <cellStyle name="Обычный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J56"/>
  <sheetViews>
    <sheetView tabSelected="1" topLeftCell="B28" zoomScaleNormal="100" workbookViewId="0">
      <selection activeCell="D36" sqref="D36"/>
    </sheetView>
  </sheetViews>
  <sheetFormatPr defaultColWidth="9.109375" defaultRowHeight="13.2" x14ac:dyDescent="0.25"/>
  <cols>
    <col min="1" max="1" width="10.6640625" style="5" customWidth="1"/>
    <col min="2" max="2" width="50.44140625" style="1" customWidth="1"/>
    <col min="3" max="3" width="16.5546875" style="1" customWidth="1"/>
    <col min="4" max="5" width="13.5546875" style="1" customWidth="1"/>
    <col min="6" max="6" width="13.44140625" style="1" customWidth="1"/>
    <col min="7" max="16384" width="9.109375" style="1"/>
  </cols>
  <sheetData>
    <row r="1" spans="1:6" ht="27" customHeight="1" x14ac:dyDescent="0.25">
      <c r="C1" s="2"/>
      <c r="D1" s="2"/>
      <c r="E1" s="2" t="s">
        <v>6</v>
      </c>
      <c r="F1" s="2"/>
    </row>
    <row r="2" spans="1:6" x14ac:dyDescent="0.25">
      <c r="E2" s="1" t="s">
        <v>45</v>
      </c>
    </row>
    <row r="3" spans="1:6" x14ac:dyDescent="0.25">
      <c r="E3" s="1" t="s">
        <v>8</v>
      </c>
    </row>
    <row r="4" spans="1:6" x14ac:dyDescent="0.25">
      <c r="E4" s="1" t="s">
        <v>44</v>
      </c>
    </row>
    <row r="5" spans="1:6" x14ac:dyDescent="0.25">
      <c r="A5" s="4"/>
      <c r="B5" s="5"/>
      <c r="E5" s="1" t="s">
        <v>46</v>
      </c>
    </row>
    <row r="6" spans="1:6" x14ac:dyDescent="0.25">
      <c r="A6" s="4"/>
      <c r="B6" s="5"/>
      <c r="C6" s="3"/>
      <c r="D6" s="3"/>
      <c r="E6" s="3"/>
      <c r="F6" s="3"/>
    </row>
    <row r="7" spans="1:6" ht="18.600000000000001" customHeight="1" x14ac:dyDescent="0.3">
      <c r="A7" s="59" t="s">
        <v>36</v>
      </c>
      <c r="B7" s="59"/>
      <c r="C7" s="59"/>
      <c r="D7" s="59"/>
      <c r="E7" s="59"/>
      <c r="F7" s="59"/>
    </row>
    <row r="8" spans="1:6" ht="18.600000000000001" customHeight="1" x14ac:dyDescent="0.3">
      <c r="A8" s="53"/>
      <c r="B8" s="53"/>
      <c r="C8" s="53"/>
      <c r="D8" s="53"/>
      <c r="E8" s="53"/>
      <c r="F8" s="53"/>
    </row>
    <row r="9" spans="1:6" ht="18.600000000000001" customHeight="1" x14ac:dyDescent="0.3">
      <c r="A9" s="61" t="s">
        <v>37</v>
      </c>
      <c r="B9" s="61"/>
      <c r="C9" s="53"/>
      <c r="D9" s="53"/>
      <c r="E9" s="53"/>
      <c r="F9" s="53"/>
    </row>
    <row r="10" spans="1:6" ht="18.600000000000001" customHeight="1" x14ac:dyDescent="0.3">
      <c r="A10" s="27" t="s">
        <v>27</v>
      </c>
      <c r="B10" s="19"/>
      <c r="C10" s="53"/>
      <c r="D10" s="53"/>
      <c r="E10" s="53"/>
      <c r="F10" s="53"/>
    </row>
    <row r="11" spans="1:6" ht="17.399999999999999" x14ac:dyDescent="0.3">
      <c r="A11" s="28"/>
      <c r="B11" s="6"/>
      <c r="C11" s="6"/>
      <c r="D11" s="6"/>
      <c r="F11" s="12" t="s">
        <v>9</v>
      </c>
    </row>
    <row r="12" spans="1:6" ht="1.2" customHeight="1" x14ac:dyDescent="0.3">
      <c r="F12" s="46"/>
    </row>
    <row r="13" spans="1:6" ht="27.75" customHeight="1" x14ac:dyDescent="0.25">
      <c r="A13" s="62" t="s">
        <v>0</v>
      </c>
      <c r="B13" s="63" t="s">
        <v>23</v>
      </c>
      <c r="C13" s="60" t="s">
        <v>24</v>
      </c>
      <c r="D13" s="60" t="s">
        <v>20</v>
      </c>
      <c r="E13" s="60" t="s">
        <v>7</v>
      </c>
      <c r="F13" s="60"/>
    </row>
    <row r="14" spans="1:6" ht="37.950000000000003" customHeight="1" x14ac:dyDescent="0.25">
      <c r="A14" s="62"/>
      <c r="B14" s="63"/>
      <c r="C14" s="64"/>
      <c r="D14" s="60"/>
      <c r="E14" s="55" t="s">
        <v>25</v>
      </c>
      <c r="F14" s="54" t="s">
        <v>10</v>
      </c>
    </row>
    <row r="15" spans="1:6" ht="15" customHeight="1" x14ac:dyDescent="0.25">
      <c r="A15" s="29">
        <v>10000000</v>
      </c>
      <c r="B15" s="20" t="s">
        <v>1</v>
      </c>
      <c r="C15" s="14">
        <f>SUM(D15+E15)</f>
        <v>111500000</v>
      </c>
      <c r="D15" s="21">
        <f>SUM(D16+D21)</f>
        <v>111500000</v>
      </c>
      <c r="E15" s="21">
        <f>SUM(E16)</f>
        <v>0</v>
      </c>
      <c r="F15" s="21">
        <f>SUM(F16)</f>
        <v>0</v>
      </c>
    </row>
    <row r="16" spans="1:6" ht="22.95" customHeight="1" x14ac:dyDescent="0.25">
      <c r="A16" s="29">
        <v>11000000</v>
      </c>
      <c r="B16" s="8" t="s">
        <v>2</v>
      </c>
      <c r="C16" s="14">
        <f t="shared" ref="C16:C28" si="0">SUM(D16+E16)</f>
        <v>91500000</v>
      </c>
      <c r="D16" s="21">
        <f>SUM(D17)</f>
        <v>91500000</v>
      </c>
      <c r="E16" s="21">
        <f>SUM(E17)</f>
        <v>0</v>
      </c>
      <c r="F16" s="21">
        <f>SUM(F17)</f>
        <v>0</v>
      </c>
    </row>
    <row r="17" spans="1:244" ht="16.2" customHeight="1" x14ac:dyDescent="0.25">
      <c r="A17" s="30">
        <v>11010000</v>
      </c>
      <c r="B17" s="9" t="s">
        <v>19</v>
      </c>
      <c r="C17" s="14">
        <f t="shared" si="0"/>
        <v>91500000</v>
      </c>
      <c r="D17" s="14">
        <f>SUM(D18:D20)</f>
        <v>91500000</v>
      </c>
      <c r="E17" s="14">
        <f>SUM(E18:E20)</f>
        <v>0</v>
      </c>
      <c r="F17" s="14">
        <f>SUM(F18:F20)</f>
        <v>0</v>
      </c>
    </row>
    <row r="18" spans="1:244" ht="22.2" customHeight="1" x14ac:dyDescent="0.25">
      <c r="A18" s="31">
        <v>11010100</v>
      </c>
      <c r="B18" s="23" t="s">
        <v>17</v>
      </c>
      <c r="C18" s="14">
        <f t="shared" si="0"/>
        <v>90400000</v>
      </c>
      <c r="D18" s="24">
        <v>90400000</v>
      </c>
      <c r="E18" s="24">
        <v>0</v>
      </c>
      <c r="F18" s="24">
        <v>0</v>
      </c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</row>
    <row r="19" spans="1:244" ht="24" customHeight="1" x14ac:dyDescent="0.25">
      <c r="A19" s="32">
        <v>11010400</v>
      </c>
      <c r="B19" s="10" t="s">
        <v>18</v>
      </c>
      <c r="C19" s="14">
        <f t="shared" si="0"/>
        <v>100000</v>
      </c>
      <c r="D19" s="15">
        <v>100000</v>
      </c>
      <c r="E19" s="15">
        <v>0</v>
      </c>
      <c r="F19" s="15">
        <v>0</v>
      </c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</row>
    <row r="20" spans="1:244" ht="21.6" customHeight="1" x14ac:dyDescent="0.25">
      <c r="A20" s="32">
        <v>11010500</v>
      </c>
      <c r="B20" s="10" t="s">
        <v>16</v>
      </c>
      <c r="C20" s="14">
        <f t="shared" si="0"/>
        <v>1000000</v>
      </c>
      <c r="D20" s="15">
        <v>1000000</v>
      </c>
      <c r="E20" s="15">
        <v>0</v>
      </c>
      <c r="F20" s="15">
        <v>0</v>
      </c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</row>
    <row r="21" spans="1:244" ht="38.25" customHeight="1" x14ac:dyDescent="0.25">
      <c r="A21" s="44">
        <v>18000000</v>
      </c>
      <c r="B21" s="45" t="s">
        <v>32</v>
      </c>
      <c r="C21" s="14">
        <f>SUM(D21+E21)</f>
        <v>20000000</v>
      </c>
      <c r="D21" s="14">
        <f>SUM(D22)</f>
        <v>20000000</v>
      </c>
      <c r="E21" s="14">
        <v>0</v>
      </c>
      <c r="F21" s="14">
        <v>0</v>
      </c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</row>
    <row r="22" spans="1:244" x14ac:dyDescent="0.25">
      <c r="A22" s="30">
        <v>18050000</v>
      </c>
      <c r="B22" s="9" t="s">
        <v>11</v>
      </c>
      <c r="C22" s="14">
        <f t="shared" si="0"/>
        <v>20000000</v>
      </c>
      <c r="D22" s="21">
        <f>SUM(D23:D24)</f>
        <v>20000000</v>
      </c>
      <c r="E22" s="21">
        <f>SUM(E23:E24)</f>
        <v>0</v>
      </c>
      <c r="F22" s="21">
        <f>SUM(F23:F24)</f>
        <v>0</v>
      </c>
    </row>
    <row r="23" spans="1:244" x14ac:dyDescent="0.25">
      <c r="A23" s="32">
        <v>18050300</v>
      </c>
      <c r="B23" s="10" t="s">
        <v>12</v>
      </c>
      <c r="C23" s="14">
        <f t="shared" si="0"/>
        <v>150000</v>
      </c>
      <c r="D23" s="22">
        <v>150000</v>
      </c>
      <c r="E23" s="22">
        <v>0</v>
      </c>
      <c r="F23" s="22">
        <v>0</v>
      </c>
    </row>
    <row r="24" spans="1:244" x14ac:dyDescent="0.25">
      <c r="A24" s="32">
        <v>18050400</v>
      </c>
      <c r="B24" s="10" t="s">
        <v>13</v>
      </c>
      <c r="C24" s="14">
        <f t="shared" si="0"/>
        <v>19850000</v>
      </c>
      <c r="D24" s="22">
        <v>19850000</v>
      </c>
      <c r="E24" s="22">
        <v>0</v>
      </c>
      <c r="F24" s="22">
        <v>0</v>
      </c>
    </row>
    <row r="25" spans="1:244" x14ac:dyDescent="0.25">
      <c r="A25" s="29">
        <v>20000000</v>
      </c>
      <c r="B25" s="8" t="s">
        <v>3</v>
      </c>
      <c r="C25" s="14">
        <f t="shared" si="0"/>
        <v>74000</v>
      </c>
      <c r="D25" s="14">
        <f t="shared" ref="D25:F26" si="1">SUM(D26)</f>
        <v>0</v>
      </c>
      <c r="E25" s="14">
        <f t="shared" si="1"/>
        <v>74000</v>
      </c>
      <c r="F25" s="14">
        <f t="shared" si="1"/>
        <v>0</v>
      </c>
    </row>
    <row r="26" spans="1:244" ht="13.95" customHeight="1" x14ac:dyDescent="0.25">
      <c r="A26" s="33">
        <v>25000000</v>
      </c>
      <c r="B26" s="8" t="s">
        <v>4</v>
      </c>
      <c r="C26" s="14">
        <f t="shared" si="0"/>
        <v>74000</v>
      </c>
      <c r="D26" s="21">
        <f t="shared" si="1"/>
        <v>0</v>
      </c>
      <c r="E26" s="14">
        <f t="shared" si="1"/>
        <v>74000</v>
      </c>
      <c r="F26" s="14">
        <f t="shared" si="1"/>
        <v>0</v>
      </c>
    </row>
    <row r="27" spans="1:244" ht="24.6" customHeight="1" x14ac:dyDescent="0.25">
      <c r="A27" s="32">
        <v>25010000</v>
      </c>
      <c r="B27" s="10" t="s">
        <v>14</v>
      </c>
      <c r="C27" s="14">
        <f t="shared" si="0"/>
        <v>74000</v>
      </c>
      <c r="D27" s="22">
        <f>SUM(D28:D28)</f>
        <v>0</v>
      </c>
      <c r="E27" s="15">
        <f>SUM(E28)</f>
        <v>74000</v>
      </c>
      <c r="F27" s="22">
        <f>SUM(F28:F28)</f>
        <v>0</v>
      </c>
    </row>
    <row r="28" spans="1:244" ht="26.4" customHeight="1" x14ac:dyDescent="0.25">
      <c r="A28" s="32">
        <v>25010100</v>
      </c>
      <c r="B28" s="10" t="s">
        <v>15</v>
      </c>
      <c r="C28" s="14">
        <f t="shared" si="0"/>
        <v>74000</v>
      </c>
      <c r="D28" s="22">
        <v>0</v>
      </c>
      <c r="E28" s="15">
        <v>74000</v>
      </c>
      <c r="F28" s="15">
        <v>0</v>
      </c>
    </row>
    <row r="29" spans="1:244" ht="26.4" x14ac:dyDescent="0.25">
      <c r="A29" s="34"/>
      <c r="B29" s="11" t="s">
        <v>26</v>
      </c>
      <c r="C29" s="14">
        <f t="shared" ref="C29:C40" si="2">SUM(D29+E29)</f>
        <v>111574000</v>
      </c>
      <c r="D29" s="14">
        <f>SUM(D15+D25)</f>
        <v>111500000</v>
      </c>
      <c r="E29" s="14">
        <f>SUM(E16+E25)</f>
        <v>74000</v>
      </c>
      <c r="F29" s="14">
        <f>SUM(F15+F25)</f>
        <v>0</v>
      </c>
    </row>
    <row r="30" spans="1:244" ht="25.2" customHeight="1" x14ac:dyDescent="0.25">
      <c r="A30" s="29">
        <v>40000000</v>
      </c>
      <c r="B30" s="8" t="s">
        <v>21</v>
      </c>
      <c r="C30" s="14">
        <f t="shared" si="2"/>
        <v>592554617</v>
      </c>
      <c r="D30" s="14">
        <f>SUM(D31+D33+D39)</f>
        <v>592461917</v>
      </c>
      <c r="E30" s="14">
        <f>SUM(E31)+E33+E39</f>
        <v>92700</v>
      </c>
      <c r="F30" s="14">
        <f>SUM(F31)+F33+F39</f>
        <v>0</v>
      </c>
    </row>
    <row r="31" spans="1:244" ht="14.4" customHeight="1" x14ac:dyDescent="0.25">
      <c r="A31" s="30">
        <v>41020000</v>
      </c>
      <c r="B31" s="9" t="s">
        <v>22</v>
      </c>
      <c r="C31" s="14">
        <f t="shared" si="2"/>
        <v>435314500</v>
      </c>
      <c r="D31" s="14">
        <f>SUM(D32:D32)</f>
        <v>435314500</v>
      </c>
      <c r="E31" s="14">
        <v>0</v>
      </c>
      <c r="F31" s="14">
        <v>0</v>
      </c>
    </row>
    <row r="32" spans="1:244" ht="57" customHeight="1" x14ac:dyDescent="0.25">
      <c r="A32" s="35">
        <v>41021400</v>
      </c>
      <c r="B32" s="38" t="s">
        <v>31</v>
      </c>
      <c r="C32" s="21">
        <f t="shared" si="2"/>
        <v>435314500</v>
      </c>
      <c r="D32" s="22">
        <v>435314500</v>
      </c>
      <c r="E32" s="22">
        <v>0</v>
      </c>
      <c r="F32" s="22">
        <v>0</v>
      </c>
    </row>
    <row r="33" spans="1:6" ht="27.75" customHeight="1" x14ac:dyDescent="0.25">
      <c r="A33" s="30">
        <v>41030000</v>
      </c>
      <c r="B33" s="9" t="s">
        <v>28</v>
      </c>
      <c r="C33" s="14">
        <f>SUM(D33+E33)</f>
        <v>141237900</v>
      </c>
      <c r="D33" s="14">
        <f>SUM(D34+D35)+D38+D36+D37</f>
        <v>141145200</v>
      </c>
      <c r="E33" s="14">
        <f>SUM(E34+E35)+E38+E36+E37</f>
        <v>92700</v>
      </c>
      <c r="F33" s="14">
        <f>SUM(F34+F35)+F38+F36</f>
        <v>0</v>
      </c>
    </row>
    <row r="34" spans="1:6" ht="27.75" customHeight="1" x14ac:dyDescent="0.25">
      <c r="A34" s="47" t="s">
        <v>29</v>
      </c>
      <c r="B34" s="48" t="s">
        <v>30</v>
      </c>
      <c r="C34" s="14">
        <f t="shared" si="2"/>
        <v>136473700</v>
      </c>
      <c r="D34" s="15">
        <f>90998700+45396500</f>
        <v>136395200</v>
      </c>
      <c r="E34" s="15">
        <v>78500</v>
      </c>
      <c r="F34" s="15">
        <v>0</v>
      </c>
    </row>
    <row r="35" spans="1:6" ht="27.75" customHeight="1" x14ac:dyDescent="0.25">
      <c r="A35" s="47">
        <v>41035400</v>
      </c>
      <c r="B35" s="48" t="s">
        <v>41</v>
      </c>
      <c r="C35" s="14">
        <f>SUM(D35+E35)</f>
        <v>121200</v>
      </c>
      <c r="D35" s="15">
        <v>121200</v>
      </c>
      <c r="E35" s="15">
        <v>0</v>
      </c>
      <c r="F35" s="15">
        <v>0</v>
      </c>
    </row>
    <row r="36" spans="1:6" ht="30.6" x14ac:dyDescent="0.25">
      <c r="A36" s="47">
        <v>41036000</v>
      </c>
      <c r="B36" s="48" t="s">
        <v>43</v>
      </c>
      <c r="C36" s="14">
        <f>SUM(D36+E36)</f>
        <v>338100</v>
      </c>
      <c r="D36" s="15">
        <v>338100</v>
      </c>
      <c r="E36" s="15">
        <v>0</v>
      </c>
      <c r="F36" s="15">
        <v>0</v>
      </c>
    </row>
    <row r="37" spans="1:6" ht="34.799999999999997" customHeight="1" x14ac:dyDescent="0.25">
      <c r="A37" s="47">
        <v>41037400</v>
      </c>
      <c r="B37" s="48" t="s">
        <v>47</v>
      </c>
      <c r="C37" s="14">
        <f>SUM(D37+E37)</f>
        <v>14200</v>
      </c>
      <c r="D37" s="15">
        <v>0</v>
      </c>
      <c r="E37" s="15">
        <v>14200</v>
      </c>
      <c r="F37" s="15">
        <v>0</v>
      </c>
    </row>
    <row r="38" spans="1:6" ht="40.5" customHeight="1" x14ac:dyDescent="0.25">
      <c r="A38" s="47">
        <v>41036300</v>
      </c>
      <c r="B38" s="48" t="s">
        <v>42</v>
      </c>
      <c r="C38" s="14">
        <f>SUM(D38+E38)</f>
        <v>4290700</v>
      </c>
      <c r="D38" s="15">
        <f>3849900+440800</f>
        <v>4290700</v>
      </c>
      <c r="E38" s="15">
        <v>0</v>
      </c>
      <c r="F38" s="15">
        <v>0</v>
      </c>
    </row>
    <row r="39" spans="1:6" ht="27.75" customHeight="1" x14ac:dyDescent="0.25">
      <c r="A39" s="49">
        <v>41050000</v>
      </c>
      <c r="B39" s="50" t="s">
        <v>33</v>
      </c>
      <c r="C39" s="14">
        <f t="shared" si="2"/>
        <v>16002217</v>
      </c>
      <c r="D39" s="14">
        <f>D40</f>
        <v>16002217</v>
      </c>
      <c r="E39" s="14">
        <f>E40</f>
        <v>0</v>
      </c>
      <c r="F39" s="14">
        <f>F40</f>
        <v>0</v>
      </c>
    </row>
    <row r="40" spans="1:6" ht="27.75" customHeight="1" x14ac:dyDescent="0.25">
      <c r="A40" s="47">
        <v>41051000</v>
      </c>
      <c r="B40" s="48" t="s">
        <v>34</v>
      </c>
      <c r="C40" s="14">
        <f t="shared" si="2"/>
        <v>16002217</v>
      </c>
      <c r="D40" s="15">
        <f>1580517+1649682+1627389+1605096+1597665+1590234+6351634</f>
        <v>16002217</v>
      </c>
      <c r="E40" s="15">
        <v>0</v>
      </c>
      <c r="F40" s="15">
        <v>0</v>
      </c>
    </row>
    <row r="41" spans="1:6" ht="16.2" customHeight="1" x14ac:dyDescent="0.25">
      <c r="A41" s="36"/>
      <c r="B41" s="26" t="s">
        <v>5</v>
      </c>
      <c r="C41" s="25">
        <f>SUM(D41+E41)</f>
        <v>704128617</v>
      </c>
      <c r="D41" s="25">
        <f>SUM(D29+D30)</f>
        <v>703961917</v>
      </c>
      <c r="E41" s="25">
        <f>SUM(E29+E30)</f>
        <v>166700</v>
      </c>
      <c r="F41" s="25">
        <f>SUM(F29+F30)</f>
        <v>0</v>
      </c>
    </row>
    <row r="42" spans="1:6" ht="21.75" customHeight="1" x14ac:dyDescent="0.25">
      <c r="A42" s="37"/>
      <c r="B42" s="16"/>
      <c r="C42" s="18"/>
      <c r="D42" s="18"/>
      <c r="E42" s="16"/>
      <c r="F42" s="18"/>
    </row>
    <row r="43" spans="1:6" ht="13.2" hidden="1" customHeight="1" x14ac:dyDescent="0.25">
      <c r="A43" s="37"/>
      <c r="B43" s="16"/>
      <c r="C43" s="16"/>
      <c r="D43" s="16"/>
      <c r="E43" s="16"/>
      <c r="F43" s="16"/>
    </row>
    <row r="44" spans="1:6" ht="13.2" hidden="1" customHeight="1" x14ac:dyDescent="0.25">
      <c r="A44" s="37"/>
      <c r="B44" s="17"/>
      <c r="C44" s="16"/>
      <c r="D44" s="16"/>
      <c r="E44" s="16"/>
      <c r="F44" s="16"/>
    </row>
    <row r="45" spans="1:6" ht="13.2" hidden="1" customHeight="1" x14ac:dyDescent="0.25">
      <c r="A45" s="37"/>
      <c r="B45" s="16"/>
      <c r="C45" s="16"/>
      <c r="D45" s="16"/>
      <c r="E45" s="16"/>
      <c r="F45" s="16"/>
    </row>
    <row r="46" spans="1:6" ht="13.2" hidden="1" customHeight="1" x14ac:dyDescent="0.25">
      <c r="A46" s="37"/>
      <c r="B46" s="17"/>
      <c r="C46" s="16"/>
      <c r="D46" s="16"/>
      <c r="E46" s="16"/>
      <c r="F46" s="16"/>
    </row>
    <row r="47" spans="1:6" ht="54.6" customHeight="1" x14ac:dyDescent="0.3">
      <c r="A47" s="37"/>
      <c r="B47" s="43" t="s">
        <v>38</v>
      </c>
      <c r="C47" s="51"/>
      <c r="D47" s="39"/>
      <c r="E47" s="56" t="s">
        <v>35</v>
      </c>
      <c r="F47" s="57"/>
    </row>
    <row r="48" spans="1:6" ht="14.4" x14ac:dyDescent="0.3">
      <c r="A48" s="37"/>
      <c r="B48" s="43"/>
      <c r="C48" s="51"/>
      <c r="D48" s="40"/>
      <c r="E48" s="41"/>
      <c r="F48" s="42"/>
    </row>
    <row r="49" spans="1:6" ht="13.95" customHeight="1" x14ac:dyDescent="0.25">
      <c r="A49" s="37"/>
      <c r="B49" s="58" t="s">
        <v>39</v>
      </c>
      <c r="C49" s="58"/>
      <c r="D49" s="39"/>
      <c r="E49" s="56" t="s">
        <v>40</v>
      </c>
      <c r="F49" s="57"/>
    </row>
    <row r="50" spans="1:6" x14ac:dyDescent="0.25">
      <c r="A50" s="37"/>
      <c r="B50" s="16"/>
      <c r="C50" s="16"/>
      <c r="D50" s="16"/>
      <c r="E50" s="16"/>
      <c r="F50" s="16"/>
    </row>
    <row r="51" spans="1:6" x14ac:dyDescent="0.25">
      <c r="A51" s="37"/>
      <c r="B51" s="16"/>
      <c r="C51" s="16"/>
      <c r="D51" s="16"/>
      <c r="E51" s="16"/>
      <c r="F51" s="16"/>
    </row>
    <row r="52" spans="1:6" x14ac:dyDescent="0.25">
      <c r="D52" s="13"/>
      <c r="E52" s="13"/>
    </row>
    <row r="53" spans="1:6" x14ac:dyDescent="0.25">
      <c r="D53" s="13"/>
      <c r="E53" s="13"/>
    </row>
    <row r="54" spans="1:6" x14ac:dyDescent="0.25">
      <c r="B54" s="52"/>
      <c r="D54" s="13"/>
      <c r="E54" s="13"/>
    </row>
    <row r="55" spans="1:6" ht="10.5" customHeight="1" x14ac:dyDescent="0.25">
      <c r="C55" s="7"/>
      <c r="D55" s="13"/>
      <c r="E55" s="13"/>
    </row>
    <row r="56" spans="1:6" x14ac:dyDescent="0.25">
      <c r="D56" s="13"/>
      <c r="E56" s="13"/>
    </row>
  </sheetData>
  <mergeCells count="10">
    <mergeCell ref="E47:F47"/>
    <mergeCell ref="E49:F49"/>
    <mergeCell ref="B49:C49"/>
    <mergeCell ref="A7:F7"/>
    <mergeCell ref="D13:D14"/>
    <mergeCell ref="E13:F13"/>
    <mergeCell ref="A9:B9"/>
    <mergeCell ref="A13:A14"/>
    <mergeCell ref="B13:B14"/>
    <mergeCell ref="C13:C14"/>
  </mergeCells>
  <phoneticPr fontId="0" type="noConversion"/>
  <printOptions horizontalCentered="1"/>
  <pageMargins left="0.62992125984251968" right="0" top="0.78740157480314965" bottom="0.15748031496062992" header="0.39370078740157483" footer="0.31496062992125984"/>
  <pageSetup paperSize="9" scale="73" fitToHeight="3" orientation="portrait" r:id="rId1"/>
  <headerFooter differentFirst="1" alignWithMargins="0">
    <oddHeader>&amp;R&amp;"Times New Roman,обычный"Продовження додатка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Лист1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MMR ZO</cp:lastModifiedBy>
  <cp:lastPrinted>2023-01-25T15:04:33Z</cp:lastPrinted>
  <dcterms:created xsi:type="dcterms:W3CDTF">2006-07-28T05:17:04Z</dcterms:created>
  <dcterms:modified xsi:type="dcterms:W3CDTF">2025-08-22T10:35:35Z</dcterms:modified>
</cp:coreProperties>
</file>